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Alarcón G\Documents\UACH OTOÑO 2019\Proyectos y Asesorías 2019\FIC 2019\FIC Richard\CAPACITACIONES\Costos\"/>
    </mc:Choice>
  </mc:AlternateContent>
  <xr:revisionPtr revIDLastSave="0" documentId="8_{04F1EBDB-2E67-40D2-BD79-42FCBB057CD6}" xr6:coauthVersionLast="43" xr6:coauthVersionMax="43" xr10:uidLastSave="{00000000-0000-0000-0000-000000000000}"/>
  <bookViews>
    <workbookView xWindow="-120" yWindow="-120" windowWidth="20730" windowHeight="11160" xr2:uid="{36447C30-6B6D-4444-9A0F-D5C19CD51B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0" i="1" l="1"/>
  <c r="H138" i="1"/>
  <c r="H137" i="1"/>
  <c r="D136" i="1"/>
  <c r="D135" i="1"/>
  <c r="D140" i="1" s="1"/>
  <c r="D134" i="1"/>
  <c r="H133" i="1"/>
  <c r="D126" i="1"/>
  <c r="I124" i="1"/>
  <c r="I123" i="1"/>
  <c r="I122" i="1"/>
  <c r="I126" i="1" s="1"/>
  <c r="F73" i="1"/>
  <c r="F62" i="1"/>
  <c r="F61" i="1"/>
  <c r="F60" i="1"/>
  <c r="F59" i="1"/>
  <c r="F63" i="1" s="1"/>
  <c r="I34" i="1"/>
  <c r="I33" i="1"/>
  <c r="I35" i="1" s="1"/>
  <c r="I32" i="1"/>
  <c r="I26" i="1"/>
  <c r="I25" i="1"/>
  <c r="I23" i="1"/>
  <c r="I22" i="1"/>
  <c r="I21" i="1"/>
  <c r="I27" i="1" s="1"/>
  <c r="G15" i="1"/>
  <c r="G14" i="1"/>
  <c r="G13" i="1"/>
  <c r="H7" i="1"/>
  <c r="H6" i="1"/>
  <c r="H5" i="1"/>
  <c r="H4" i="1"/>
  <c r="H8" i="1" s="1"/>
</calcChain>
</file>

<file path=xl/sharedStrings.xml><?xml version="1.0" encoding="utf-8"?>
<sst xmlns="http://schemas.openxmlformats.org/spreadsheetml/2006/main" count="195" uniqueCount="110">
  <si>
    <t>EMPRESA</t>
  </si>
  <si>
    <t>RESTAURANT</t>
  </si>
  <si>
    <t>FECHA</t>
  </si>
  <si>
    <t>MATERIA PRIMA</t>
  </si>
  <si>
    <t>UNIDAD DE COMPRA</t>
  </si>
  <si>
    <t>PRECIO POR UNIDAD</t>
  </si>
  <si>
    <t>CANTIDAD EN EXISTENCIA</t>
  </si>
  <si>
    <t>VALOR TOTAL</t>
  </si>
  <si>
    <t>PAPAS</t>
  </si>
  <si>
    <t>KILOS</t>
  </si>
  <si>
    <t>CEBOLLAS</t>
  </si>
  <si>
    <t>ACEITE</t>
  </si>
  <si>
    <t>LITRO</t>
  </si>
  <si>
    <t>LIMÓN</t>
  </si>
  <si>
    <t>VALOR TOTAL EXISTENTE</t>
  </si>
  <si>
    <t>PRODUCTOS TERMINADOS</t>
  </si>
  <si>
    <t>CANTIDAD</t>
  </si>
  <si>
    <t>VALOR APROXIMADO DE MATERIAS PRIMAS POR UNIDAD</t>
  </si>
  <si>
    <t>LECHE ASADA</t>
  </si>
  <si>
    <t>PAN INTEGRAL</t>
  </si>
  <si>
    <t>VALOR DE PRODUCTOS TERMINADOS</t>
  </si>
  <si>
    <t>EQUIPAMIENTO TIPO</t>
  </si>
  <si>
    <t>MARCA</t>
  </si>
  <si>
    <t>AÑO DE FABRICACIÓN (O COMPRA)</t>
  </si>
  <si>
    <t>VALOR POR UNIDAD</t>
  </si>
  <si>
    <t>VALOR ACTUAL</t>
  </si>
  <si>
    <t>A. MAQUINARIA</t>
  </si>
  <si>
    <t>COCINAS</t>
  </si>
  <si>
    <t>FENSA</t>
  </si>
  <si>
    <t>LAVA VAJILLAS</t>
  </si>
  <si>
    <t>MADEMSA</t>
  </si>
  <si>
    <t>CAFETERAS</t>
  </si>
  <si>
    <t>TROTTER</t>
  </si>
  <si>
    <t>B. MUEBLES</t>
  </si>
  <si>
    <t xml:space="preserve">SILLAS </t>
  </si>
  <si>
    <t>AUTOCONFECCIONADAS</t>
  </si>
  <si>
    <t>MESAS</t>
  </si>
  <si>
    <t>MONTO INVENTARIO TOTAL</t>
  </si>
  <si>
    <t>PELUQUERÍA</t>
  </si>
  <si>
    <t>SECADOR DE PIE</t>
  </si>
  <si>
    <t>ACME</t>
  </si>
  <si>
    <t>ESPEJO</t>
  </si>
  <si>
    <t>Cristal 1 x 2 m</t>
  </si>
  <si>
    <t>SILLA</t>
  </si>
  <si>
    <t>GIRO</t>
  </si>
  <si>
    <t>MONTO TOTAL DEL INVENTARIO</t>
  </si>
  <si>
    <t>DEUDAS POR PAGAR</t>
  </si>
  <si>
    <t>NOMBRE DEL CLIENTE</t>
  </si>
  <si>
    <t>MONTO</t>
  </si>
  <si>
    <t>FECHA DE PAGO</t>
  </si>
  <si>
    <t>OBSERVACIONES</t>
  </si>
  <si>
    <t>TASSILLI EIRL</t>
  </si>
  <si>
    <t>Última cuota 6/6</t>
  </si>
  <si>
    <t>COCA COLA EMBONOR S.A.</t>
  </si>
  <si>
    <t>Bebidas fiestas patrias</t>
  </si>
  <si>
    <t>DEUDAS POR COBRAR</t>
  </si>
  <si>
    <t>DETALLE</t>
  </si>
  <si>
    <t>Javier Pérez</t>
  </si>
  <si>
    <t>Primer pago servicios prestados</t>
  </si>
  <si>
    <t xml:space="preserve">Segundo pago </t>
  </si>
  <si>
    <t>Tercer pago</t>
  </si>
  <si>
    <t>FRUTERÍA</t>
  </si>
  <si>
    <t>ENTRADAS</t>
  </si>
  <si>
    <t>100 KILOS PAPAS</t>
  </si>
  <si>
    <t>120 LECHUGAS</t>
  </si>
  <si>
    <t>70 ACELGAS</t>
  </si>
  <si>
    <t>60 KILOS ZANAHORIAS</t>
  </si>
  <si>
    <t>TOTAL</t>
  </si>
  <si>
    <t>SALIDAS</t>
  </si>
  <si>
    <t>Pago cuenta de luz</t>
  </si>
  <si>
    <t>Adelanto de sueldo ayudante</t>
  </si>
  <si>
    <t>Pago flete traslado mercadería</t>
  </si>
  <si>
    <t>Saldo del día anterior</t>
  </si>
  <si>
    <t>TOTAL DÍA</t>
  </si>
  <si>
    <t>MATERIAS PRIMAS</t>
  </si>
  <si>
    <t>PAGO MANO DE OBRA</t>
  </si>
  <si>
    <t>COMISIONES DE VENTAS</t>
  </si>
  <si>
    <t>SUBCONTRATACIONES</t>
  </si>
  <si>
    <t>GASTOS DE ADMINISTRACIÓN</t>
  </si>
  <si>
    <t>SUELDOS</t>
  </si>
  <si>
    <t>TOTAL DEL DÍA</t>
  </si>
  <si>
    <t>REGISTRO DE ENTRADAS Y SALIDAS DE DINERO</t>
  </si>
  <si>
    <t>MATERIAS PRIMAS O MERCADERÍAS</t>
  </si>
  <si>
    <t>PAGO MANO DE OBRA A TRATO</t>
  </si>
  <si>
    <t>TOTAL INGRESOS</t>
  </si>
  <si>
    <t>TOTAL EGRESOS</t>
  </si>
  <si>
    <t>Anotar el día,
el mes y el año.</t>
  </si>
  <si>
    <t>Anotar la causa del ingreso o egreso de dinero.</t>
  </si>
  <si>
    <t>Materias primas (todo lo que se ocupa en sus productos) o, si es comerciante, todas las mercancías adquiridas.</t>
  </si>
  <si>
    <t>Pagos por incentivos por ventas.</t>
  </si>
  <si>
    <t>Anotar lo que se pagó por trabajos realizados fuera del negocio</t>
  </si>
  <si>
    <t>Todos los retiros por sueldos, incluidos los del empresario. Es importante diferenciar el sueldo del empresario de los de sus trabajadores.</t>
  </si>
  <si>
    <t>Anotar la cantidad de dinero.</t>
  </si>
  <si>
    <t>Pago por tratos en relación con lo producido</t>
  </si>
  <si>
    <t>Todos los gastos del negocio</t>
  </si>
  <si>
    <t>EMPRESA: ALMACEN.                                                                                  REGISTRO DE ENTRADAS Y SALIDAS DE DINERO</t>
  </si>
  <si>
    <t>MERCANCÍAS</t>
  </si>
  <si>
    <t>Venta arroz</t>
  </si>
  <si>
    <t>Venta aceite</t>
  </si>
  <si>
    <t>Compra leche</t>
  </si>
  <si>
    <t>Pago teléfono</t>
  </si>
  <si>
    <t>Compra gas</t>
  </si>
  <si>
    <t>Gasto de la casa</t>
  </si>
  <si>
    <t>EMPRESA: PELUQUERÍA.                                                                                  REGISTRO DE ENTRADAS Y SALIDAS DE DINERO</t>
  </si>
  <si>
    <t>4 SHAMPOO Y 25 BÁLSAMOS</t>
  </si>
  <si>
    <t>8 CORTES DE PELO DAMA</t>
  </si>
  <si>
    <t>6 PEINADOS</t>
  </si>
  <si>
    <t>7 CORTES VARONES</t>
  </si>
  <si>
    <t>Pago colegio</t>
  </si>
  <si>
    <t>Gas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</si>
</sst>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340A]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2" xfId="0" applyFont="1" applyBorder="1"/>
    <xf numFmtId="14" fontId="1" fillId="0" borderId="2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0" fillId="0" borderId="3" xfId="0" applyNumberFormat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1" xfId="0" applyNumberFormat="1" applyFont="1" applyBorder="1"/>
    <xf numFmtId="1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108</xdr:row>
      <xdr:rowOff>9525</xdr:rowOff>
    </xdr:from>
    <xdr:to>
      <xdr:col>1</xdr:col>
      <xdr:colOff>409575</xdr:colOff>
      <xdr:row>110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1A8B086-5B99-41E1-A325-8EA2929844EF}"/>
            </a:ext>
          </a:extLst>
        </xdr:cNvPr>
        <xdr:cNvCxnSpPr/>
      </xdr:nvCxnSpPr>
      <xdr:spPr>
        <a:xfrm>
          <a:off x="1171575" y="25727025"/>
          <a:ext cx="0" cy="371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108</xdr:row>
      <xdr:rowOff>0</xdr:rowOff>
    </xdr:from>
    <xdr:to>
      <xdr:col>2</xdr:col>
      <xdr:colOff>428625</xdr:colOff>
      <xdr:row>109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39C3381-83C4-4219-8E5C-2BD973085F57}"/>
            </a:ext>
          </a:extLst>
        </xdr:cNvPr>
        <xdr:cNvCxnSpPr/>
      </xdr:nvCxnSpPr>
      <xdr:spPr>
        <a:xfrm>
          <a:off x="1924050" y="25717500"/>
          <a:ext cx="0" cy="371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108</xdr:row>
      <xdr:rowOff>0</xdr:rowOff>
    </xdr:from>
    <xdr:to>
      <xdr:col>3</xdr:col>
      <xdr:colOff>371475</xdr:colOff>
      <xdr:row>111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57E338E-23AC-452A-A46F-E1E78F333B0D}"/>
            </a:ext>
          </a:extLst>
        </xdr:cNvPr>
        <xdr:cNvCxnSpPr/>
      </xdr:nvCxnSpPr>
      <xdr:spPr>
        <a:xfrm>
          <a:off x="2838450" y="25717500"/>
          <a:ext cx="0" cy="24860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108</xdr:row>
      <xdr:rowOff>19050</xdr:rowOff>
    </xdr:from>
    <xdr:to>
      <xdr:col>4</xdr:col>
      <xdr:colOff>600075</xdr:colOff>
      <xdr:row>110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82AF536-3B7B-4204-B1BA-2CFC786B27D9}"/>
            </a:ext>
          </a:extLst>
        </xdr:cNvPr>
        <xdr:cNvCxnSpPr/>
      </xdr:nvCxnSpPr>
      <xdr:spPr>
        <a:xfrm>
          <a:off x="3810000" y="25736550"/>
          <a:ext cx="0" cy="371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561975</xdr:colOff>
      <xdr:row>108</xdr:row>
      <xdr:rowOff>9525</xdr:rowOff>
    </xdr:from>
    <xdr:to>
      <xdr:col>5</xdr:col>
      <xdr:colOff>561975</xdr:colOff>
      <xdr:row>111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6E818EF-C1DE-43ED-973D-A7CEA069C828}"/>
            </a:ext>
          </a:extLst>
        </xdr:cNvPr>
        <xdr:cNvCxnSpPr/>
      </xdr:nvCxnSpPr>
      <xdr:spPr>
        <a:xfrm>
          <a:off x="4743450" y="25727025"/>
          <a:ext cx="0" cy="24860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108</xdr:row>
      <xdr:rowOff>9525</xdr:rowOff>
    </xdr:from>
    <xdr:to>
      <xdr:col>8</xdr:col>
      <xdr:colOff>590550</xdr:colOff>
      <xdr:row>111</xdr:row>
      <xdr:rowOff>19050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363C286-E78D-4DD7-9C14-62BB5BA91733}"/>
            </a:ext>
          </a:extLst>
        </xdr:cNvPr>
        <xdr:cNvCxnSpPr/>
      </xdr:nvCxnSpPr>
      <xdr:spPr>
        <a:xfrm>
          <a:off x="8334375" y="25727025"/>
          <a:ext cx="0" cy="24860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108</xdr:row>
      <xdr:rowOff>9525</xdr:rowOff>
    </xdr:from>
    <xdr:to>
      <xdr:col>6</xdr:col>
      <xdr:colOff>542925</xdr:colOff>
      <xdr:row>110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0A15322-BC30-4B24-8D1E-4AE28BA1FE0D}"/>
            </a:ext>
          </a:extLst>
        </xdr:cNvPr>
        <xdr:cNvCxnSpPr/>
      </xdr:nvCxnSpPr>
      <xdr:spPr>
        <a:xfrm>
          <a:off x="5886450" y="25727025"/>
          <a:ext cx="0" cy="371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523875</xdr:colOff>
      <xdr:row>108</xdr:row>
      <xdr:rowOff>9525</xdr:rowOff>
    </xdr:from>
    <xdr:to>
      <xdr:col>9</xdr:col>
      <xdr:colOff>523875</xdr:colOff>
      <xdr:row>110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91C71B5E-B48A-471E-A3D3-031912288AF5}"/>
            </a:ext>
          </a:extLst>
        </xdr:cNvPr>
        <xdr:cNvCxnSpPr/>
      </xdr:nvCxnSpPr>
      <xdr:spPr>
        <a:xfrm>
          <a:off x="9496425" y="25727025"/>
          <a:ext cx="0" cy="371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714375</xdr:colOff>
      <xdr:row>108</xdr:row>
      <xdr:rowOff>9525</xdr:rowOff>
    </xdr:from>
    <xdr:to>
      <xdr:col>7</xdr:col>
      <xdr:colOff>714375</xdr:colOff>
      <xdr:row>110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3A98F4CB-B73A-497F-9490-0E59ADD2384A}"/>
            </a:ext>
          </a:extLst>
        </xdr:cNvPr>
        <xdr:cNvCxnSpPr/>
      </xdr:nvCxnSpPr>
      <xdr:spPr>
        <a:xfrm>
          <a:off x="7210425" y="25727025"/>
          <a:ext cx="0" cy="371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D618-DCBF-48DD-81FB-A310DFAA8DE5}">
  <dimension ref="B2:K140"/>
  <sheetViews>
    <sheetView tabSelected="1" workbookViewId="0">
      <selection activeCell="C6" sqref="C6"/>
    </sheetView>
  </sheetViews>
  <sheetFormatPr baseColWidth="10" defaultRowHeight="15" x14ac:dyDescent="0.25"/>
  <cols>
    <col min="2" max="2" width="11" customWidth="1"/>
    <col min="3" max="3" width="14.5703125" customWidth="1"/>
    <col min="4" max="4" width="11.140625" customWidth="1"/>
    <col min="5" max="5" width="14.5703125" customWidth="1"/>
    <col min="6" max="6" width="17.42578125" customWidth="1"/>
    <col min="7" max="7" width="17.28515625" customWidth="1"/>
    <col min="8" max="8" width="18.7109375" customWidth="1"/>
    <col min="9" max="9" width="18.42578125" customWidth="1"/>
    <col min="10" max="10" width="15" customWidth="1"/>
    <col min="11" max="11" width="8.7109375" customWidth="1"/>
  </cols>
  <sheetData>
    <row r="2" spans="4:8" x14ac:dyDescent="0.25">
      <c r="D2" s="1" t="s">
        <v>0</v>
      </c>
      <c r="E2" s="1" t="s">
        <v>1</v>
      </c>
      <c r="F2" s="1"/>
      <c r="G2" s="1" t="s">
        <v>2</v>
      </c>
      <c r="H2" s="2">
        <v>43711</v>
      </c>
    </row>
    <row r="3" spans="4:8" ht="30" x14ac:dyDescent="0.25"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4:8" x14ac:dyDescent="0.25">
      <c r="D4" s="4" t="s">
        <v>8</v>
      </c>
      <c r="E4" s="4" t="s">
        <v>9</v>
      </c>
      <c r="F4" s="5">
        <v>350</v>
      </c>
      <c r="G4" s="4">
        <v>50</v>
      </c>
      <c r="H4" s="5">
        <f>+F4*G4</f>
        <v>17500</v>
      </c>
    </row>
    <row r="5" spans="4:8" x14ac:dyDescent="0.25">
      <c r="D5" s="4" t="s">
        <v>10</v>
      </c>
      <c r="E5" s="4" t="s">
        <v>9</v>
      </c>
      <c r="F5" s="5">
        <v>700</v>
      </c>
      <c r="G5" s="4">
        <v>30</v>
      </c>
      <c r="H5" s="5">
        <f t="shared" ref="H5:H7" si="0">+F5*G5</f>
        <v>21000</v>
      </c>
    </row>
    <row r="6" spans="4:8" x14ac:dyDescent="0.25">
      <c r="D6" s="4" t="s">
        <v>11</v>
      </c>
      <c r="E6" s="4" t="s">
        <v>12</v>
      </c>
      <c r="F6" s="5">
        <v>1500</v>
      </c>
      <c r="G6" s="4">
        <v>40</v>
      </c>
      <c r="H6" s="5">
        <f t="shared" si="0"/>
        <v>60000</v>
      </c>
    </row>
    <row r="7" spans="4:8" x14ac:dyDescent="0.25">
      <c r="D7" s="4" t="s">
        <v>13</v>
      </c>
      <c r="E7" s="4" t="s">
        <v>9</v>
      </c>
      <c r="F7" s="5">
        <v>2000</v>
      </c>
      <c r="G7" s="4">
        <v>25</v>
      </c>
      <c r="H7" s="5">
        <f t="shared" si="0"/>
        <v>50000</v>
      </c>
    </row>
    <row r="8" spans="4:8" ht="30" x14ac:dyDescent="0.25">
      <c r="G8" s="6" t="s">
        <v>14</v>
      </c>
      <c r="H8" s="5">
        <f>SUM(H4:H7)</f>
        <v>148500</v>
      </c>
    </row>
    <row r="11" spans="4:8" x14ac:dyDescent="0.25">
      <c r="D11" s="1" t="s">
        <v>0</v>
      </c>
      <c r="E11" s="1" t="s">
        <v>1</v>
      </c>
      <c r="F11" s="1" t="s">
        <v>2</v>
      </c>
      <c r="G11" s="2">
        <v>43711</v>
      </c>
    </row>
    <row r="12" spans="4:8" ht="75" x14ac:dyDescent="0.25">
      <c r="D12" s="3" t="s">
        <v>15</v>
      </c>
      <c r="E12" s="3" t="s">
        <v>16</v>
      </c>
      <c r="F12" s="3" t="s">
        <v>17</v>
      </c>
      <c r="G12" s="3" t="s">
        <v>7</v>
      </c>
    </row>
    <row r="13" spans="4:8" x14ac:dyDescent="0.25">
      <c r="D13" s="4" t="s">
        <v>18</v>
      </c>
      <c r="E13" s="4">
        <v>45</v>
      </c>
      <c r="F13" s="5">
        <v>600</v>
      </c>
      <c r="G13" s="5">
        <f t="shared" ref="G13:G14" si="1">+E13*F13</f>
        <v>27000</v>
      </c>
    </row>
    <row r="14" spans="4:8" x14ac:dyDescent="0.25">
      <c r="D14" s="4" t="s">
        <v>19</v>
      </c>
      <c r="E14" s="4">
        <v>120</v>
      </c>
      <c r="F14" s="5">
        <v>300</v>
      </c>
      <c r="G14" s="5">
        <f t="shared" si="1"/>
        <v>36000</v>
      </c>
    </row>
    <row r="15" spans="4:8" ht="45" x14ac:dyDescent="0.25">
      <c r="F15" s="6" t="s">
        <v>20</v>
      </c>
      <c r="G15" s="5">
        <f>SUM(G13:G14)</f>
        <v>63000</v>
      </c>
    </row>
    <row r="18" spans="4:9" x14ac:dyDescent="0.25">
      <c r="D18" s="7" t="s">
        <v>0</v>
      </c>
      <c r="E18" s="7" t="s">
        <v>1</v>
      </c>
      <c r="F18" s="4"/>
      <c r="G18" s="7" t="s">
        <v>2</v>
      </c>
      <c r="H18" s="8">
        <v>43711</v>
      </c>
    </row>
    <row r="19" spans="4:9" ht="45" x14ac:dyDescent="0.25">
      <c r="D19" s="3" t="s">
        <v>16</v>
      </c>
      <c r="E19" s="9" t="s">
        <v>21</v>
      </c>
      <c r="F19" s="10" t="s">
        <v>22</v>
      </c>
      <c r="G19" s="9" t="s">
        <v>23</v>
      </c>
      <c r="H19" s="9" t="s">
        <v>24</v>
      </c>
      <c r="I19" s="9" t="s">
        <v>25</v>
      </c>
    </row>
    <row r="20" spans="4:9" x14ac:dyDescent="0.25">
      <c r="D20" s="11" t="s">
        <v>26</v>
      </c>
      <c r="E20" s="12"/>
      <c r="F20" s="12"/>
      <c r="G20" s="12"/>
      <c r="H20" s="12"/>
      <c r="I20" s="13"/>
    </row>
    <row r="21" spans="4:9" x14ac:dyDescent="0.25">
      <c r="D21" s="14">
        <v>3</v>
      </c>
      <c r="E21" s="4" t="s">
        <v>27</v>
      </c>
      <c r="F21" s="4" t="s">
        <v>28</v>
      </c>
      <c r="G21" s="14">
        <v>2019</v>
      </c>
      <c r="H21" s="5">
        <v>450000</v>
      </c>
      <c r="I21" s="5">
        <f>+D21*H21</f>
        <v>1350000</v>
      </c>
    </row>
    <row r="22" spans="4:9" x14ac:dyDescent="0.25">
      <c r="D22" s="14">
        <v>1</v>
      </c>
      <c r="E22" s="4" t="s">
        <v>29</v>
      </c>
      <c r="F22" s="4" t="s">
        <v>30</v>
      </c>
      <c r="G22" s="4">
        <v>2019</v>
      </c>
      <c r="H22" s="5">
        <v>500000</v>
      </c>
      <c r="I22" s="5">
        <f t="shared" ref="I22:I26" si="2">+D22*H22</f>
        <v>500000</v>
      </c>
    </row>
    <row r="23" spans="4:9" x14ac:dyDescent="0.25">
      <c r="D23" s="4">
        <v>2</v>
      </c>
      <c r="E23" s="4" t="s">
        <v>31</v>
      </c>
      <c r="F23" s="4" t="s">
        <v>32</v>
      </c>
      <c r="G23" s="4">
        <v>2019</v>
      </c>
      <c r="H23" s="5">
        <v>850000</v>
      </c>
      <c r="I23" s="5">
        <f t="shared" si="2"/>
        <v>1700000</v>
      </c>
    </row>
    <row r="24" spans="4:9" x14ac:dyDescent="0.25">
      <c r="D24" s="11" t="s">
        <v>33</v>
      </c>
      <c r="E24" s="12"/>
      <c r="F24" s="12"/>
      <c r="G24" s="12"/>
      <c r="H24" s="12"/>
      <c r="I24" s="13"/>
    </row>
    <row r="25" spans="4:9" x14ac:dyDescent="0.25">
      <c r="D25" s="4">
        <v>80</v>
      </c>
      <c r="E25" s="4" t="s">
        <v>34</v>
      </c>
      <c r="F25" s="4" t="s">
        <v>35</v>
      </c>
      <c r="G25" s="4">
        <v>2019</v>
      </c>
      <c r="H25" s="5">
        <v>19000</v>
      </c>
      <c r="I25" s="5">
        <f t="shared" si="2"/>
        <v>1520000</v>
      </c>
    </row>
    <row r="26" spans="4:9" x14ac:dyDescent="0.25">
      <c r="D26" s="4">
        <v>40</v>
      </c>
      <c r="E26" s="4" t="s">
        <v>36</v>
      </c>
      <c r="F26" s="4" t="s">
        <v>35</v>
      </c>
      <c r="G26" s="4">
        <v>2019</v>
      </c>
      <c r="H26" s="5">
        <v>40000</v>
      </c>
      <c r="I26" s="5">
        <f t="shared" si="2"/>
        <v>1600000</v>
      </c>
    </row>
    <row r="27" spans="4:9" ht="30" x14ac:dyDescent="0.25">
      <c r="H27" s="6" t="s">
        <v>37</v>
      </c>
      <c r="I27" s="15">
        <f>SUM(I21:I26)</f>
        <v>6670000</v>
      </c>
    </row>
    <row r="30" spans="4:9" x14ac:dyDescent="0.25">
      <c r="D30" s="7" t="s">
        <v>0</v>
      </c>
      <c r="E30" s="7" t="s">
        <v>38</v>
      </c>
      <c r="F30" s="4"/>
      <c r="G30" s="4"/>
      <c r="H30" s="7" t="s">
        <v>2</v>
      </c>
      <c r="I30" s="8">
        <v>43711</v>
      </c>
    </row>
    <row r="31" spans="4:9" ht="45" x14ac:dyDescent="0.25">
      <c r="D31" s="3" t="s">
        <v>16</v>
      </c>
      <c r="E31" s="3" t="s">
        <v>21</v>
      </c>
      <c r="F31" s="16" t="s">
        <v>22</v>
      </c>
      <c r="G31" s="3" t="s">
        <v>23</v>
      </c>
      <c r="H31" s="3" t="s">
        <v>24</v>
      </c>
      <c r="I31" s="3" t="s">
        <v>25</v>
      </c>
    </row>
    <row r="32" spans="4:9" x14ac:dyDescent="0.25">
      <c r="D32" s="4">
        <v>2</v>
      </c>
      <c r="E32" s="4" t="s">
        <v>39</v>
      </c>
      <c r="F32" s="4" t="s">
        <v>40</v>
      </c>
      <c r="G32" s="4">
        <v>2017</v>
      </c>
      <c r="H32" s="5">
        <v>350000</v>
      </c>
      <c r="I32" s="5">
        <f>+D32*H32</f>
        <v>700000</v>
      </c>
    </row>
    <row r="33" spans="4:9" x14ac:dyDescent="0.25">
      <c r="D33" s="4">
        <v>3</v>
      </c>
      <c r="E33" s="4" t="s">
        <v>41</v>
      </c>
      <c r="F33" s="4" t="s">
        <v>42</v>
      </c>
      <c r="G33" s="4">
        <v>2013</v>
      </c>
      <c r="H33" s="5">
        <v>55000</v>
      </c>
      <c r="I33" s="5">
        <f t="shared" ref="I33:I34" si="3">+D33*H33</f>
        <v>165000</v>
      </c>
    </row>
    <row r="34" spans="4:9" x14ac:dyDescent="0.25">
      <c r="D34" s="4">
        <v>3</v>
      </c>
      <c r="E34" s="4" t="s">
        <v>43</v>
      </c>
      <c r="F34" s="4" t="s">
        <v>44</v>
      </c>
      <c r="G34" s="4">
        <v>2013</v>
      </c>
      <c r="H34" s="5">
        <v>190000</v>
      </c>
      <c r="I34" s="5">
        <f t="shared" si="3"/>
        <v>570000</v>
      </c>
    </row>
    <row r="35" spans="4:9" ht="30" x14ac:dyDescent="0.25">
      <c r="H35" s="6" t="s">
        <v>45</v>
      </c>
      <c r="I35" s="17">
        <f>SUM(I32:I34)</f>
        <v>1435000</v>
      </c>
    </row>
    <row r="38" spans="4:9" x14ac:dyDescent="0.25">
      <c r="D38" s="7" t="s">
        <v>0</v>
      </c>
      <c r="E38" s="7" t="s">
        <v>1</v>
      </c>
      <c r="F38" s="7" t="s">
        <v>2</v>
      </c>
      <c r="G38" s="8">
        <v>43711</v>
      </c>
    </row>
    <row r="39" spans="4:9" x14ac:dyDescent="0.25">
      <c r="D39" s="18" t="s">
        <v>46</v>
      </c>
      <c r="E39" s="19"/>
      <c r="F39" s="19"/>
      <c r="G39" s="20"/>
    </row>
    <row r="40" spans="4:9" ht="45" x14ac:dyDescent="0.25">
      <c r="D40" s="9" t="s">
        <v>47</v>
      </c>
      <c r="E40" s="14" t="s">
        <v>48</v>
      </c>
      <c r="F40" s="14" t="s">
        <v>49</v>
      </c>
      <c r="G40" s="14" t="s">
        <v>50</v>
      </c>
    </row>
    <row r="41" spans="4:9" x14ac:dyDescent="0.25">
      <c r="D41" s="21" t="s">
        <v>51</v>
      </c>
      <c r="E41" s="5">
        <v>370000</v>
      </c>
      <c r="F41" s="22">
        <v>43741</v>
      </c>
      <c r="G41" s="14" t="s">
        <v>52</v>
      </c>
    </row>
    <row r="42" spans="4:9" ht="45" x14ac:dyDescent="0.25">
      <c r="D42" s="9" t="s">
        <v>53</v>
      </c>
      <c r="E42" s="5">
        <v>450000</v>
      </c>
      <c r="F42" s="22">
        <v>43742</v>
      </c>
      <c r="G42" s="9" t="s">
        <v>54</v>
      </c>
    </row>
    <row r="43" spans="4:9" x14ac:dyDescent="0.25">
      <c r="D43" s="4"/>
      <c r="E43" s="4"/>
      <c r="F43" s="4"/>
      <c r="G43" s="4"/>
    </row>
    <row r="44" spans="4:9" x14ac:dyDescent="0.25">
      <c r="D44" s="4"/>
      <c r="E44" s="4"/>
      <c r="F44" s="4"/>
      <c r="G44" s="4"/>
    </row>
    <row r="45" spans="4:9" x14ac:dyDescent="0.25">
      <c r="D45" s="4"/>
      <c r="E45" s="4"/>
      <c r="F45" s="4"/>
      <c r="G45" s="4"/>
    </row>
    <row r="47" spans="4:9" x14ac:dyDescent="0.25">
      <c r="D47" s="7" t="s">
        <v>0</v>
      </c>
      <c r="E47" s="7" t="s">
        <v>1</v>
      </c>
      <c r="F47" s="7" t="s">
        <v>2</v>
      </c>
      <c r="G47" s="8">
        <v>43680</v>
      </c>
    </row>
    <row r="48" spans="4:9" x14ac:dyDescent="0.25">
      <c r="D48" s="18" t="s">
        <v>55</v>
      </c>
      <c r="E48" s="19"/>
      <c r="F48" s="19"/>
      <c r="G48" s="20"/>
    </row>
    <row r="49" spans="4:7" ht="45" x14ac:dyDescent="0.25">
      <c r="D49" s="9" t="s">
        <v>47</v>
      </c>
      <c r="E49" s="23" t="s">
        <v>56</v>
      </c>
      <c r="F49" s="14" t="s">
        <v>48</v>
      </c>
      <c r="G49" s="14" t="s">
        <v>49</v>
      </c>
    </row>
    <row r="50" spans="4:7" ht="45" x14ac:dyDescent="0.25">
      <c r="D50" s="14" t="s">
        <v>57</v>
      </c>
      <c r="E50" s="9" t="s">
        <v>58</v>
      </c>
      <c r="F50" s="24">
        <v>36700</v>
      </c>
      <c r="G50" s="22">
        <v>43707</v>
      </c>
    </row>
    <row r="51" spans="4:7" x14ac:dyDescent="0.25">
      <c r="D51" s="14" t="s">
        <v>57</v>
      </c>
      <c r="E51" s="14" t="s">
        <v>59</v>
      </c>
      <c r="F51" s="24">
        <v>27800</v>
      </c>
      <c r="G51" s="22">
        <v>43738</v>
      </c>
    </row>
    <row r="52" spans="4:7" x14ac:dyDescent="0.25">
      <c r="D52" s="14" t="s">
        <v>57</v>
      </c>
      <c r="E52" s="14" t="s">
        <v>60</v>
      </c>
      <c r="F52" s="24">
        <v>45200</v>
      </c>
      <c r="G52" s="22">
        <v>43769</v>
      </c>
    </row>
    <row r="53" spans="4:7" x14ac:dyDescent="0.25">
      <c r="D53" s="4"/>
      <c r="E53" s="4"/>
      <c r="F53" s="4"/>
      <c r="G53" s="4"/>
    </row>
    <row r="54" spans="4:7" x14ac:dyDescent="0.25">
      <c r="D54" s="4"/>
      <c r="E54" s="4"/>
      <c r="F54" s="4"/>
      <c r="G54" s="4"/>
    </row>
    <row r="56" spans="4:7" x14ac:dyDescent="0.25">
      <c r="D56" s="25" t="s">
        <v>0</v>
      </c>
      <c r="E56" s="25" t="s">
        <v>61</v>
      </c>
      <c r="F56" s="7"/>
    </row>
    <row r="57" spans="4:7" ht="15" customHeight="1" x14ac:dyDescent="0.25">
      <c r="D57" s="26" t="s">
        <v>2</v>
      </c>
      <c r="E57" s="27" t="s">
        <v>62</v>
      </c>
      <c r="F57" s="27"/>
    </row>
    <row r="58" spans="4:7" x14ac:dyDescent="0.25">
      <c r="D58" s="26"/>
      <c r="E58" s="23" t="s">
        <v>56</v>
      </c>
      <c r="F58" s="14" t="s">
        <v>48</v>
      </c>
    </row>
    <row r="59" spans="4:7" ht="30" x14ac:dyDescent="0.25">
      <c r="D59" s="22">
        <v>43707</v>
      </c>
      <c r="E59" s="9" t="s">
        <v>63</v>
      </c>
      <c r="F59" s="24">
        <f>100*400</f>
        <v>40000</v>
      </c>
    </row>
    <row r="60" spans="4:7" x14ac:dyDescent="0.25">
      <c r="D60" s="22">
        <v>43707</v>
      </c>
      <c r="E60" s="14" t="s">
        <v>64</v>
      </c>
      <c r="F60" s="24">
        <f>120*400</f>
        <v>48000</v>
      </c>
    </row>
    <row r="61" spans="4:7" x14ac:dyDescent="0.25">
      <c r="D61" s="22">
        <v>43707</v>
      </c>
      <c r="E61" s="14" t="s">
        <v>65</v>
      </c>
      <c r="F61" s="24">
        <f>70*1800</f>
        <v>126000</v>
      </c>
    </row>
    <row r="62" spans="4:7" x14ac:dyDescent="0.25">
      <c r="D62" s="22">
        <v>43707</v>
      </c>
      <c r="E62" s="4" t="s">
        <v>66</v>
      </c>
      <c r="F62" s="4">
        <f>60*350</f>
        <v>21000</v>
      </c>
    </row>
    <row r="63" spans="4:7" x14ac:dyDescent="0.25">
      <c r="D63" s="4"/>
      <c r="E63" s="4" t="s">
        <v>67</v>
      </c>
      <c r="F63" s="5">
        <f>SUM(F59:F62)</f>
        <v>235000</v>
      </c>
    </row>
    <row r="66" spans="4:6" x14ac:dyDescent="0.25">
      <c r="D66" s="25" t="s">
        <v>0</v>
      </c>
      <c r="E66" s="25" t="s">
        <v>61</v>
      </c>
      <c r="F66" s="7"/>
    </row>
    <row r="67" spans="4:6" x14ac:dyDescent="0.25">
      <c r="D67" s="26" t="s">
        <v>2</v>
      </c>
      <c r="E67" s="27" t="s">
        <v>68</v>
      </c>
      <c r="F67" s="27"/>
    </row>
    <row r="68" spans="4:6" x14ac:dyDescent="0.25">
      <c r="D68" s="26"/>
      <c r="E68" s="23" t="s">
        <v>56</v>
      </c>
      <c r="F68" s="14" t="s">
        <v>48</v>
      </c>
    </row>
    <row r="69" spans="4:6" ht="30" x14ac:dyDescent="0.25">
      <c r="D69" s="22">
        <v>43707</v>
      </c>
      <c r="E69" s="9" t="s">
        <v>69</v>
      </c>
      <c r="F69" s="24">
        <v>45000</v>
      </c>
    </row>
    <row r="70" spans="4:6" ht="45" x14ac:dyDescent="0.25">
      <c r="D70" s="22">
        <v>43707</v>
      </c>
      <c r="E70" s="9" t="s">
        <v>70</v>
      </c>
      <c r="F70" s="24">
        <v>100000</v>
      </c>
    </row>
    <row r="71" spans="4:6" ht="45" x14ac:dyDescent="0.25">
      <c r="D71" s="22">
        <v>43707</v>
      </c>
      <c r="E71" s="9" t="s">
        <v>71</v>
      </c>
      <c r="F71" s="24">
        <v>30000</v>
      </c>
    </row>
    <row r="72" spans="4:6" x14ac:dyDescent="0.25">
      <c r="D72" s="4"/>
      <c r="E72" s="4"/>
      <c r="F72" s="4"/>
    </row>
    <row r="73" spans="4:6" x14ac:dyDescent="0.25">
      <c r="D73" s="4"/>
      <c r="E73" s="4" t="s">
        <v>67</v>
      </c>
      <c r="F73" s="5">
        <f>SUM(F69:F72)</f>
        <v>175000</v>
      </c>
    </row>
    <row r="75" spans="4:6" x14ac:dyDescent="0.25">
      <c r="D75" s="25" t="s">
        <v>0</v>
      </c>
      <c r="E75" s="25" t="s">
        <v>61</v>
      </c>
      <c r="F75" s="7"/>
    </row>
    <row r="76" spans="4:6" x14ac:dyDescent="0.25">
      <c r="D76" s="26" t="s">
        <v>2</v>
      </c>
      <c r="E76" s="27" t="s">
        <v>62</v>
      </c>
      <c r="F76" s="27"/>
    </row>
    <row r="77" spans="4:6" x14ac:dyDescent="0.25">
      <c r="D77" s="26"/>
      <c r="E77" s="23" t="s">
        <v>56</v>
      </c>
      <c r="F77" s="14" t="s">
        <v>48</v>
      </c>
    </row>
    <row r="78" spans="4:6" ht="30" x14ac:dyDescent="0.25">
      <c r="D78" s="22">
        <v>43708</v>
      </c>
      <c r="E78" s="9" t="s">
        <v>72</v>
      </c>
      <c r="F78" s="24">
        <v>60000</v>
      </c>
    </row>
    <row r="79" spans="4:6" x14ac:dyDescent="0.25">
      <c r="D79" s="22"/>
      <c r="E79" s="14"/>
      <c r="F79" s="24"/>
    </row>
    <row r="80" spans="4:6" x14ac:dyDescent="0.25">
      <c r="D80" s="22"/>
      <c r="E80" s="14"/>
      <c r="F80" s="24"/>
    </row>
    <row r="81" spans="4:10" x14ac:dyDescent="0.25">
      <c r="D81" s="22"/>
      <c r="E81" s="4"/>
      <c r="F81" s="4"/>
    </row>
    <row r="82" spans="4:10" x14ac:dyDescent="0.25">
      <c r="D82" s="4"/>
      <c r="E82" s="4" t="s">
        <v>73</v>
      </c>
      <c r="F82" s="5"/>
    </row>
    <row r="84" spans="4:10" x14ac:dyDescent="0.25">
      <c r="D84" s="26" t="s">
        <v>2</v>
      </c>
      <c r="E84" s="26" t="s">
        <v>56</v>
      </c>
      <c r="F84" s="3" t="s">
        <v>62</v>
      </c>
    </row>
    <row r="85" spans="4:10" x14ac:dyDescent="0.25">
      <c r="D85" s="26"/>
      <c r="E85" s="26"/>
      <c r="F85" s="14" t="s">
        <v>48</v>
      </c>
    </row>
    <row r="86" spans="4:10" x14ac:dyDescent="0.25">
      <c r="D86" s="22"/>
      <c r="E86" s="9"/>
      <c r="F86" s="24"/>
    </row>
    <row r="87" spans="4:10" x14ac:dyDescent="0.25">
      <c r="D87" s="22"/>
      <c r="E87" s="14"/>
      <c r="F87" s="24"/>
    </row>
    <row r="88" spans="4:10" x14ac:dyDescent="0.25">
      <c r="D88" s="22"/>
      <c r="E88" s="14"/>
      <c r="F88" s="24"/>
    </row>
    <row r="89" spans="4:10" x14ac:dyDescent="0.25">
      <c r="D89" s="22"/>
      <c r="E89" s="4"/>
      <c r="F89" s="4"/>
    </row>
    <row r="90" spans="4:10" x14ac:dyDescent="0.25">
      <c r="D90" s="28" t="s">
        <v>73</v>
      </c>
      <c r="E90" s="13"/>
      <c r="F90" s="5"/>
    </row>
    <row r="92" spans="4:10" x14ac:dyDescent="0.25">
      <c r="D92" s="29" t="s">
        <v>68</v>
      </c>
      <c r="E92" s="29"/>
      <c r="F92" s="29"/>
      <c r="G92" s="29"/>
      <c r="H92" s="29"/>
      <c r="I92" s="29"/>
      <c r="J92" s="29"/>
    </row>
    <row r="93" spans="4:10" ht="30" x14ac:dyDescent="0.25">
      <c r="D93" s="9" t="s">
        <v>74</v>
      </c>
      <c r="E93" s="9" t="s">
        <v>75</v>
      </c>
      <c r="F93" s="9" t="s">
        <v>76</v>
      </c>
      <c r="G93" s="9" t="s">
        <v>77</v>
      </c>
      <c r="H93" s="9" t="s">
        <v>78</v>
      </c>
      <c r="I93" s="9" t="s">
        <v>79</v>
      </c>
      <c r="J93" s="9" t="s">
        <v>67</v>
      </c>
    </row>
    <row r="94" spans="4:10" x14ac:dyDescent="0.25">
      <c r="D94" s="4"/>
      <c r="E94" s="4"/>
      <c r="F94" s="4"/>
      <c r="G94" s="4"/>
      <c r="H94" s="4"/>
      <c r="I94" s="4"/>
      <c r="J94" s="4"/>
    </row>
    <row r="95" spans="4:10" x14ac:dyDescent="0.25">
      <c r="D95" s="4"/>
      <c r="E95" s="4"/>
      <c r="F95" s="4"/>
      <c r="G95" s="4"/>
      <c r="H95" s="4"/>
      <c r="I95" s="4"/>
      <c r="J95" s="4"/>
    </row>
    <row r="96" spans="4:10" x14ac:dyDescent="0.25">
      <c r="D96" s="4"/>
      <c r="E96" s="4"/>
      <c r="F96" s="4"/>
      <c r="G96" s="4"/>
      <c r="H96" s="4"/>
      <c r="I96" s="4"/>
      <c r="J96" s="4"/>
    </row>
    <row r="97" spans="2:11" x14ac:dyDescent="0.25">
      <c r="D97" s="4"/>
      <c r="E97" s="4"/>
      <c r="F97" s="4"/>
      <c r="G97" s="4"/>
      <c r="H97" s="4"/>
      <c r="I97" s="4"/>
      <c r="J97" s="4"/>
    </row>
    <row r="98" spans="2:11" x14ac:dyDescent="0.25">
      <c r="D98" s="30" t="s">
        <v>80</v>
      </c>
      <c r="E98" s="30"/>
      <c r="F98" s="30"/>
      <c r="G98" s="30"/>
      <c r="H98" s="30"/>
      <c r="I98" s="30"/>
      <c r="J98" s="4"/>
    </row>
    <row r="101" spans="2:11" x14ac:dyDescent="0.25">
      <c r="B101" s="31" t="s">
        <v>81</v>
      </c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2:11" x14ac:dyDescent="0.25">
      <c r="B102" s="26" t="s">
        <v>2</v>
      </c>
      <c r="C102" s="26" t="s">
        <v>56</v>
      </c>
      <c r="D102" s="32" t="s">
        <v>62</v>
      </c>
      <c r="E102" s="31" t="s">
        <v>68</v>
      </c>
      <c r="F102" s="31"/>
      <c r="G102" s="31"/>
      <c r="H102" s="31"/>
      <c r="I102" s="31"/>
      <c r="J102" s="31"/>
      <c r="K102" s="31"/>
    </row>
    <row r="103" spans="2:11" ht="45" customHeight="1" x14ac:dyDescent="0.25">
      <c r="B103" s="26"/>
      <c r="C103" s="26"/>
      <c r="D103" s="14" t="s">
        <v>48</v>
      </c>
      <c r="E103" s="9" t="s">
        <v>82</v>
      </c>
      <c r="F103" s="9" t="s">
        <v>83</v>
      </c>
      <c r="G103" s="9" t="s">
        <v>76</v>
      </c>
      <c r="H103" s="9" t="s">
        <v>77</v>
      </c>
      <c r="I103" s="9" t="s">
        <v>78</v>
      </c>
      <c r="J103" s="9" t="s">
        <v>79</v>
      </c>
      <c r="K103" s="9" t="s">
        <v>67</v>
      </c>
    </row>
    <row r="104" spans="2:11" x14ac:dyDescent="0.25">
      <c r="B104" s="26"/>
      <c r="C104" s="26"/>
      <c r="D104" s="4"/>
      <c r="E104" s="4"/>
      <c r="F104" s="4"/>
      <c r="G104" s="4"/>
      <c r="H104" s="4"/>
      <c r="I104" s="4"/>
      <c r="J104" s="4"/>
      <c r="K104" s="4"/>
    </row>
    <row r="105" spans="2:11" x14ac:dyDescent="0.25">
      <c r="B105" s="22"/>
      <c r="C105" s="9"/>
      <c r="D105" s="4"/>
      <c r="E105" s="4"/>
      <c r="F105" s="4"/>
      <c r="G105" s="4"/>
      <c r="H105" s="4"/>
      <c r="I105" s="4"/>
      <c r="J105" s="4"/>
      <c r="K105" s="4"/>
    </row>
    <row r="106" spans="2:11" x14ac:dyDescent="0.25">
      <c r="B106" s="22"/>
      <c r="C106" s="14"/>
      <c r="D106" s="4"/>
      <c r="E106" s="4"/>
      <c r="F106" s="4"/>
      <c r="G106" s="4"/>
      <c r="H106" s="4"/>
      <c r="I106" s="4"/>
      <c r="J106" s="4"/>
      <c r="K106" s="4"/>
    </row>
    <row r="107" spans="2:11" x14ac:dyDescent="0.25">
      <c r="B107" s="22"/>
      <c r="C107" s="14"/>
      <c r="D107" s="4"/>
      <c r="E107" s="4"/>
      <c r="F107" s="4"/>
      <c r="G107" s="4"/>
      <c r="H107" s="4"/>
      <c r="I107" s="4"/>
      <c r="J107" s="4"/>
      <c r="K107" s="4"/>
    </row>
    <row r="108" spans="2:11" x14ac:dyDescent="0.25">
      <c r="B108" s="33" t="s">
        <v>84</v>
      </c>
      <c r="C108" s="34"/>
      <c r="D108" s="4"/>
      <c r="E108" s="35" t="s">
        <v>85</v>
      </c>
      <c r="F108" s="36"/>
      <c r="G108" s="36"/>
      <c r="H108" s="36"/>
      <c r="I108" s="36"/>
      <c r="J108" s="37"/>
      <c r="K108" s="4"/>
    </row>
    <row r="109" spans="2:11" x14ac:dyDescent="0.25">
      <c r="B109" s="38"/>
    </row>
    <row r="110" spans="2:11" x14ac:dyDescent="0.25">
      <c r="B110" s="39"/>
    </row>
    <row r="111" spans="2:11" ht="165" x14ac:dyDescent="0.25">
      <c r="B111" s="9" t="s">
        <v>86</v>
      </c>
      <c r="C111" s="9" t="s">
        <v>87</v>
      </c>
      <c r="E111" s="9" t="s">
        <v>88</v>
      </c>
      <c r="G111" s="9" t="s">
        <v>89</v>
      </c>
      <c r="H111" s="9" t="s">
        <v>90</v>
      </c>
      <c r="J111" s="9" t="s">
        <v>91</v>
      </c>
    </row>
    <row r="112" spans="2:11" ht="45" x14ac:dyDescent="0.25">
      <c r="D112" s="9" t="s">
        <v>92</v>
      </c>
      <c r="F112" s="9" t="s">
        <v>93</v>
      </c>
      <c r="I112" s="9" t="s">
        <v>94</v>
      </c>
    </row>
    <row r="115" spans="2:9" x14ac:dyDescent="0.25">
      <c r="B115" s="40" t="s">
        <v>95</v>
      </c>
      <c r="C115" s="41"/>
      <c r="D115" s="41"/>
      <c r="E115" s="41"/>
      <c r="F115" s="41"/>
      <c r="G115" s="41"/>
      <c r="H115" s="41"/>
      <c r="I115" s="42"/>
    </row>
    <row r="116" spans="2:9" x14ac:dyDescent="0.25">
      <c r="B116" s="26" t="s">
        <v>2</v>
      </c>
      <c r="C116" s="26" t="s">
        <v>56</v>
      </c>
      <c r="D116" s="32" t="s">
        <v>62</v>
      </c>
      <c r="E116" s="40" t="s">
        <v>68</v>
      </c>
      <c r="F116" s="41"/>
      <c r="G116" s="41"/>
      <c r="H116" s="41"/>
      <c r="I116" s="42"/>
    </row>
    <row r="117" spans="2:9" ht="30" x14ac:dyDescent="0.25">
      <c r="B117" s="26"/>
      <c r="C117" s="26"/>
      <c r="D117" s="14" t="s">
        <v>48</v>
      </c>
      <c r="E117" s="9" t="s">
        <v>96</v>
      </c>
      <c r="F117" s="9" t="s">
        <v>76</v>
      </c>
      <c r="G117" s="9" t="s">
        <v>78</v>
      </c>
      <c r="H117" s="9" t="s">
        <v>79</v>
      </c>
      <c r="I117" s="9" t="s">
        <v>67</v>
      </c>
    </row>
    <row r="118" spans="2:9" x14ac:dyDescent="0.25">
      <c r="B118" s="26"/>
      <c r="C118" s="26"/>
      <c r="D118" s="4"/>
      <c r="E118" s="4"/>
      <c r="F118" s="4"/>
      <c r="G118" s="4"/>
      <c r="H118" s="4"/>
      <c r="I118" s="4"/>
    </row>
    <row r="119" spans="2:9" x14ac:dyDescent="0.25">
      <c r="B119" s="22">
        <v>43702</v>
      </c>
      <c r="C119" s="9" t="s">
        <v>97</v>
      </c>
      <c r="D119" s="24">
        <v>32000</v>
      </c>
      <c r="E119" s="4"/>
      <c r="F119" s="4"/>
      <c r="G119" s="4"/>
      <c r="H119" s="4"/>
      <c r="I119" s="4"/>
    </row>
    <row r="120" spans="2:9" x14ac:dyDescent="0.25">
      <c r="B120" s="22">
        <v>43702</v>
      </c>
      <c r="C120" s="9" t="s">
        <v>98</v>
      </c>
      <c r="D120" s="24">
        <v>34000</v>
      </c>
      <c r="E120" s="4"/>
      <c r="F120" s="4"/>
      <c r="G120" s="4"/>
      <c r="H120" s="4"/>
      <c r="I120" s="4"/>
    </row>
    <row r="121" spans="2:9" x14ac:dyDescent="0.25">
      <c r="B121" s="22">
        <v>43702</v>
      </c>
      <c r="C121" s="9" t="s">
        <v>99</v>
      </c>
      <c r="D121" s="24"/>
      <c r="E121" s="24">
        <v>35000</v>
      </c>
      <c r="F121" s="4"/>
      <c r="G121" s="4"/>
      <c r="H121" s="4"/>
      <c r="I121" s="4"/>
    </row>
    <row r="122" spans="2:9" x14ac:dyDescent="0.25">
      <c r="B122" s="22">
        <v>43702</v>
      </c>
      <c r="C122" s="9" t="s">
        <v>100</v>
      </c>
      <c r="D122" s="4"/>
      <c r="E122" s="4"/>
      <c r="F122" s="4"/>
      <c r="G122" s="24">
        <v>25000</v>
      </c>
      <c r="H122" s="4"/>
      <c r="I122" s="5">
        <f>SUM(D122:H122)</f>
        <v>25000</v>
      </c>
    </row>
    <row r="123" spans="2:9" x14ac:dyDescent="0.25">
      <c r="B123" s="22">
        <v>43702</v>
      </c>
      <c r="C123" s="9" t="s">
        <v>101</v>
      </c>
      <c r="D123" s="4"/>
      <c r="E123" s="24">
        <v>18000</v>
      </c>
      <c r="F123" s="4"/>
      <c r="G123" s="24"/>
      <c r="H123" s="4"/>
      <c r="I123" s="5">
        <f>SUM(D123:H123)</f>
        <v>18000</v>
      </c>
    </row>
    <row r="124" spans="2:9" ht="30" x14ac:dyDescent="0.25">
      <c r="B124" s="22">
        <v>43702</v>
      </c>
      <c r="C124" s="9" t="s">
        <v>102</v>
      </c>
      <c r="D124" s="4"/>
      <c r="E124" s="4"/>
      <c r="F124" s="4"/>
      <c r="G124" s="24"/>
      <c r="H124" s="24">
        <v>5000</v>
      </c>
      <c r="I124" s="24">
        <f>SUM(D124:H124)</f>
        <v>5000</v>
      </c>
    </row>
    <row r="125" spans="2:9" x14ac:dyDescent="0.25">
      <c r="B125" s="22"/>
      <c r="C125" s="9"/>
      <c r="D125" s="4"/>
      <c r="E125" s="24"/>
      <c r="F125" s="4"/>
      <c r="G125" s="4"/>
      <c r="H125" s="4"/>
      <c r="I125" s="5"/>
    </row>
    <row r="126" spans="2:9" x14ac:dyDescent="0.25">
      <c r="B126" s="33" t="s">
        <v>84</v>
      </c>
      <c r="C126" s="34"/>
      <c r="D126" s="43">
        <f>SUM(D119:D125)</f>
        <v>66000</v>
      </c>
      <c r="E126" s="28" t="s">
        <v>85</v>
      </c>
      <c r="F126" s="12"/>
      <c r="G126" s="12"/>
      <c r="H126" s="13"/>
      <c r="I126" s="43">
        <f>SUM(I122:I125)</f>
        <v>48000</v>
      </c>
    </row>
    <row r="127" spans="2:9" x14ac:dyDescent="0.25">
      <c r="B127" s="38"/>
    </row>
    <row r="129" spans="2:8" x14ac:dyDescent="0.25">
      <c r="B129" s="40" t="s">
        <v>103</v>
      </c>
      <c r="C129" s="41"/>
      <c r="D129" s="41"/>
      <c r="E129" s="41"/>
      <c r="F129" s="41"/>
      <c r="G129" s="41"/>
      <c r="H129" s="42"/>
    </row>
    <row r="130" spans="2:8" x14ac:dyDescent="0.25">
      <c r="B130" s="26" t="s">
        <v>2</v>
      </c>
      <c r="C130" s="26" t="s">
        <v>56</v>
      </c>
      <c r="D130" s="32" t="s">
        <v>62</v>
      </c>
      <c r="E130" s="31" t="s">
        <v>68</v>
      </c>
      <c r="F130" s="31"/>
      <c r="G130" s="31"/>
      <c r="H130" s="31"/>
    </row>
    <row r="131" spans="2:8" ht="30" x14ac:dyDescent="0.25">
      <c r="B131" s="26"/>
      <c r="C131" s="26"/>
      <c r="D131" s="14" t="s">
        <v>48</v>
      </c>
      <c r="E131" s="9" t="s">
        <v>76</v>
      </c>
      <c r="F131" s="9" t="s">
        <v>78</v>
      </c>
      <c r="G131" s="9" t="s">
        <v>79</v>
      </c>
      <c r="H131" s="9" t="s">
        <v>67</v>
      </c>
    </row>
    <row r="132" spans="2:8" x14ac:dyDescent="0.25">
      <c r="B132" s="26"/>
      <c r="C132" s="26"/>
      <c r="D132" s="4"/>
      <c r="E132" s="4"/>
      <c r="F132" s="4"/>
      <c r="G132" s="4"/>
      <c r="H132" s="4"/>
    </row>
    <row r="133" spans="2:8" ht="30" x14ac:dyDescent="0.25">
      <c r="B133" s="22">
        <v>43702</v>
      </c>
      <c r="C133" s="9" t="s">
        <v>104</v>
      </c>
      <c r="D133" s="24"/>
      <c r="E133" s="4"/>
      <c r="F133" s="24">
        <v>12000</v>
      </c>
      <c r="G133" s="4"/>
      <c r="H133" s="5">
        <f>SUM(F133:G133)</f>
        <v>12000</v>
      </c>
    </row>
    <row r="134" spans="2:8" ht="30" x14ac:dyDescent="0.25">
      <c r="B134" s="22">
        <v>43702</v>
      </c>
      <c r="C134" s="9" t="s">
        <v>105</v>
      </c>
      <c r="D134" s="24">
        <f>8*7000</f>
        <v>56000</v>
      </c>
      <c r="E134" s="4"/>
      <c r="F134" s="4"/>
      <c r="G134" s="4"/>
      <c r="H134" s="4"/>
    </row>
    <row r="135" spans="2:8" x14ac:dyDescent="0.25">
      <c r="B135" s="22">
        <v>43702</v>
      </c>
      <c r="C135" s="9" t="s">
        <v>106</v>
      </c>
      <c r="D135" s="24">
        <f>6*10000</f>
        <v>60000</v>
      </c>
      <c r="E135" s="4"/>
      <c r="F135" s="4"/>
      <c r="G135" s="4"/>
      <c r="H135" s="4"/>
    </row>
    <row r="136" spans="2:8" ht="30" x14ac:dyDescent="0.25">
      <c r="B136" s="22">
        <v>43702</v>
      </c>
      <c r="C136" s="9" t="s">
        <v>107</v>
      </c>
      <c r="D136" s="24">
        <f>7*6500</f>
        <v>45500</v>
      </c>
      <c r="E136" s="4"/>
      <c r="F136" s="24"/>
      <c r="G136" s="4"/>
      <c r="H136" s="5"/>
    </row>
    <row r="137" spans="2:8" x14ac:dyDescent="0.25">
      <c r="B137" s="22">
        <v>43702</v>
      </c>
      <c r="C137" s="9" t="s">
        <v>108</v>
      </c>
      <c r="D137" s="4"/>
      <c r="E137" s="4"/>
      <c r="F137" s="24"/>
      <c r="G137" s="24">
        <v>55000</v>
      </c>
      <c r="H137" s="5">
        <f>SUM(D137:G137)</f>
        <v>55000</v>
      </c>
    </row>
    <row r="138" spans="2:8" x14ac:dyDescent="0.25">
      <c r="B138" s="22">
        <v>43702</v>
      </c>
      <c r="C138" s="9" t="s">
        <v>109</v>
      </c>
      <c r="D138" s="4"/>
      <c r="E138" s="4"/>
      <c r="F138" s="24"/>
      <c r="G138" s="24">
        <v>15900</v>
      </c>
      <c r="H138" s="24">
        <f>SUM(D138:G138)</f>
        <v>15900</v>
      </c>
    </row>
    <row r="139" spans="2:8" x14ac:dyDescent="0.25">
      <c r="B139" s="22"/>
      <c r="C139" s="9"/>
      <c r="D139" s="4"/>
      <c r="E139" s="4"/>
      <c r="F139" s="4"/>
      <c r="G139" s="4"/>
      <c r="H139" s="5"/>
    </row>
    <row r="140" spans="2:8" x14ac:dyDescent="0.25">
      <c r="B140" s="44" t="s">
        <v>84</v>
      </c>
      <c r="C140" s="44"/>
      <c r="D140" s="43">
        <f>SUM(D133:D139)</f>
        <v>161500</v>
      </c>
      <c r="E140" s="4" t="s">
        <v>85</v>
      </c>
      <c r="F140" s="4"/>
      <c r="G140" s="4"/>
      <c r="H140" s="43">
        <f>SUM(H133:H139)</f>
        <v>82900</v>
      </c>
    </row>
  </sheetData>
  <mergeCells count="28">
    <mergeCell ref="B130:B132"/>
    <mergeCell ref="C130:C132"/>
    <mergeCell ref="E130:H130"/>
    <mergeCell ref="B140:C140"/>
    <mergeCell ref="B115:I115"/>
    <mergeCell ref="B116:B118"/>
    <mergeCell ref="C116:C118"/>
    <mergeCell ref="E116:I116"/>
    <mergeCell ref="B126:C126"/>
    <mergeCell ref="B129:H129"/>
    <mergeCell ref="B101:K101"/>
    <mergeCell ref="B102:B104"/>
    <mergeCell ref="C102:C104"/>
    <mergeCell ref="E102:K102"/>
    <mergeCell ref="B108:C108"/>
    <mergeCell ref="E108:J108"/>
    <mergeCell ref="D76:D77"/>
    <mergeCell ref="E76:F76"/>
    <mergeCell ref="D84:D85"/>
    <mergeCell ref="E84:E85"/>
    <mergeCell ref="D92:J92"/>
    <mergeCell ref="D98:I98"/>
    <mergeCell ref="D39:G39"/>
    <mergeCell ref="D48:G48"/>
    <mergeCell ref="D57:D58"/>
    <mergeCell ref="E57:F57"/>
    <mergeCell ref="D67:D68"/>
    <mergeCell ref="E67:F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Alarcón G</dc:creator>
  <cp:lastModifiedBy>Ulises Alarcón G</cp:lastModifiedBy>
  <dcterms:created xsi:type="dcterms:W3CDTF">2019-09-08T23:37:43Z</dcterms:created>
  <dcterms:modified xsi:type="dcterms:W3CDTF">2019-09-08T23:38:34Z</dcterms:modified>
</cp:coreProperties>
</file>